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65" yWindow="0" windowWidth="10410" windowHeight="11010"/>
  </bookViews>
  <sheets>
    <sheet name="приложение 5" sheetId="12" r:id="rId1"/>
  </sheets>
  <definedNames>
    <definedName name="_xlnm.Print_Titles" localSheetId="0">'приложение 5'!$7:$10</definedName>
  </definedNames>
  <calcPr calcId="125725"/>
</workbook>
</file>

<file path=xl/calcChain.xml><?xml version="1.0" encoding="utf-8"?>
<calcChain xmlns="http://schemas.openxmlformats.org/spreadsheetml/2006/main">
  <c r="L18" i="12"/>
  <c r="K18"/>
  <c r="J18"/>
  <c r="L17"/>
  <c r="K17"/>
  <c r="J17"/>
  <c r="L16"/>
  <c r="K16"/>
  <c r="J16"/>
  <c r="L15"/>
  <c r="K15"/>
  <c r="J15"/>
  <c r="L14"/>
  <c r="K14"/>
  <c r="J14"/>
  <c r="L13"/>
  <c r="K13"/>
  <c r="J13"/>
  <c r="M58"/>
  <c r="M57"/>
  <c r="M56"/>
  <c r="M55"/>
  <c r="M54"/>
  <c r="M53"/>
  <c r="M66"/>
  <c r="M65"/>
  <c r="M64"/>
  <c r="M63"/>
  <c r="M62"/>
  <c r="M61"/>
  <c r="M50"/>
  <c r="M49"/>
  <c r="M48"/>
  <c r="M47"/>
  <c r="M46"/>
  <c r="M45"/>
  <c r="M42"/>
  <c r="M41"/>
  <c r="M40"/>
  <c r="M39"/>
  <c r="M38"/>
  <c r="M37"/>
  <c r="M34"/>
  <c r="M33"/>
  <c r="M32"/>
  <c r="M31"/>
  <c r="M30"/>
  <c r="M29"/>
  <c r="M26"/>
  <c r="M18" s="1"/>
  <c r="M25"/>
  <c r="M17" s="1"/>
  <c r="M24"/>
  <c r="M16" s="1"/>
  <c r="M23"/>
  <c r="M22"/>
  <c r="M21"/>
  <c r="L59"/>
  <c r="L43"/>
  <c r="L35"/>
  <c r="L27"/>
  <c r="L19"/>
  <c r="I14"/>
  <c r="M14" s="1"/>
  <c r="I27"/>
  <c r="I19"/>
  <c r="M13" l="1"/>
  <c r="L11"/>
  <c r="I17"/>
  <c r="I16"/>
  <c r="I15"/>
  <c r="M15" s="1"/>
  <c r="I13"/>
  <c r="I18"/>
  <c r="I11" l="1"/>
  <c r="K11"/>
  <c r="M11" l="1"/>
  <c r="J11"/>
  <c r="K59"/>
  <c r="J59"/>
  <c r="I51"/>
  <c r="M51" s="1"/>
  <c r="K43"/>
  <c r="J43"/>
  <c r="M43" s="1"/>
  <c r="I43"/>
  <c r="K35"/>
  <c r="J35"/>
  <c r="K27"/>
  <c r="J27"/>
  <c r="K19"/>
  <c r="H15"/>
  <c r="M27" l="1"/>
  <c r="J19"/>
  <c r="M19" s="1"/>
  <c r="I35" l="1"/>
  <c r="M35" s="1"/>
  <c r="I59"/>
  <c r="M59" s="1"/>
  <c r="E18"/>
  <c r="F18"/>
  <c r="G18"/>
  <c r="H18"/>
  <c r="D18"/>
  <c r="E17"/>
  <c r="F17"/>
  <c r="G17"/>
  <c r="H17"/>
  <c r="D17"/>
  <c r="E16"/>
  <c r="F16"/>
  <c r="G16"/>
  <c r="H16"/>
  <c r="D16"/>
  <c r="E15"/>
  <c r="F15"/>
  <c r="G15"/>
  <c r="D15"/>
  <c r="E14"/>
  <c r="F14"/>
  <c r="G14"/>
  <c r="H14"/>
  <c r="D14"/>
  <c r="E13"/>
  <c r="F13"/>
  <c r="G13"/>
  <c r="H13"/>
  <c r="D13"/>
  <c r="H35" l="1"/>
  <c r="D27"/>
  <c r="G59"/>
  <c r="G51"/>
  <c r="G43"/>
  <c r="G35"/>
  <c r="G27"/>
  <c r="G19"/>
  <c r="D59"/>
  <c r="D19"/>
  <c r="E19"/>
  <c r="F19"/>
  <c r="H19"/>
  <c r="E27"/>
  <c r="F27"/>
  <c r="H27"/>
  <c r="D35"/>
  <c r="E35"/>
  <c r="F35"/>
  <c r="D43"/>
  <c r="E43"/>
  <c r="F43"/>
  <c r="H43"/>
  <c r="D51"/>
  <c r="E51"/>
  <c r="F51"/>
  <c r="H51"/>
  <c r="E59"/>
  <c r="F59"/>
  <c r="H59"/>
  <c r="G11" l="1"/>
  <c r="E11"/>
  <c r="H11"/>
  <c r="F11"/>
  <c r="D11"/>
</calcChain>
</file>

<file path=xl/sharedStrings.xml><?xml version="1.0" encoding="utf-8"?>
<sst xmlns="http://schemas.openxmlformats.org/spreadsheetml/2006/main" count="110" uniqueCount="40">
  <si>
    <t>федеральный бюджет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</si>
  <si>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</si>
  <si>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</si>
  <si>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</si>
  <si>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</si>
  <si>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</si>
  <si>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>бюджеты муниципальных   образований</t>
  </si>
  <si>
    <t xml:space="preserve">бюджеты муниципальных   образований </t>
  </si>
  <si>
    <t xml:space="preserve">федеральный бюджет </t>
  </si>
  <si>
    <t xml:space="preserve">внебюджетные  источники                 </t>
  </si>
  <si>
    <t>Наименование муниципальной программы, подпрограммы муниципальной программы</t>
  </si>
  <si>
    <t>районный бюджет</t>
  </si>
  <si>
    <t>Муниципальная программа</t>
  </si>
  <si>
    <t>Оценка расходов (рублей), годы</t>
  </si>
  <si>
    <t xml:space="preserve">"Реформирование и модернизация жилищно-коммунального хозяйства и повышение энергетической эффективности" </t>
  </si>
  <si>
    <t xml:space="preserve">2014 год
</t>
  </si>
  <si>
    <t xml:space="preserve">2015 год
</t>
  </si>
  <si>
    <t xml:space="preserve">2016 год 
</t>
  </si>
  <si>
    <t>2017 год</t>
  </si>
  <si>
    <t>2018 год</t>
  </si>
  <si>
    <t xml:space="preserve">"Создание условий для безубыточной деятельности организаций жилищно-коммунального комплекса Богучанского района" </t>
  </si>
  <si>
    <t xml:space="preserve">"Организация проведения капитального ремонта общего имущества в многоквартирных домах, расположенных на территории Богучанского района" </t>
  </si>
  <si>
    <t xml:space="preserve">"Энергосбережение и повышение энергетической эффективности в на территории Богучанского района" </t>
  </si>
  <si>
    <t xml:space="preserve">"Реконструкция и капитальный ремонт объектов коммунальной инфраструктуры муниципального образования Богучанский район" </t>
  </si>
  <si>
    <t>"Обращение с отходами на территории Богучанского района"</t>
  </si>
  <si>
    <t xml:space="preserve">"&lt;Чистая вода&gt; на территории муниципального образования Богучанский район" </t>
  </si>
  <si>
    <t xml:space="preserve">Приложение № 3
к муниципальной программе Богучанского района 
"Реформирование и модернизация жилищно-коммунального  хозяйства  и повышение энергетической эффективности" </t>
  </si>
  <si>
    <t>Приложение № 2  к постановлению администрации Богучанского района от   .09.2019 №    -п.</t>
  </si>
  <si>
    <t>Ресурсное обеспечение и прогнозная оценка расходов на реализацию целей муниципальной программы Богучанского района с учетом источников финансирования,  в том числе по уровням бюджетной системы</t>
  </si>
  <si>
    <t>Источник финансирования</t>
  </si>
  <si>
    <t>Подпрограмма</t>
  </si>
  <si>
    <t xml:space="preserve">Подпрограмма </t>
  </si>
  <si>
    <t xml:space="preserve"> </t>
  </si>
  <si>
    <t>Х</t>
  </si>
  <si>
    <t xml:space="preserve">текущий финансовый год 2020 </t>
  </si>
  <si>
    <t xml:space="preserve"> очередной финансовый год 2021 </t>
  </si>
  <si>
    <t xml:space="preserve">первый год планового периода 2022 </t>
  </si>
  <si>
    <t xml:space="preserve">второй год планового периода  2023 </t>
  </si>
  <si>
    <t>Итого на период 2020-2023гг.</t>
  </si>
  <si>
    <t>Приложение №3 к  постановлению администрации Богучанского района                                                                                                                     от 11.11.2020 № 1147-п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</si>
</sst>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C2" zoomScale="70" zoomScaleNormal="70" zoomScaleSheetLayoutView="70" workbookViewId="0">
      <selection activeCell="L3" sqref="L3:M3"/>
    </sheetView>
  </sheetViews>
  <sheetFormatPr defaultColWidth="9.140625" defaultRowHeight="18.75"/>
  <cols>
    <col min="1" max="1" width="23.42578125" style="5" customWidth="1"/>
    <col min="2" max="2" width="47.140625" style="5" customWidth="1"/>
    <col min="3" max="3" width="49.5703125" style="6" customWidth="1"/>
    <col min="4" max="8" width="25.85546875" style="6" hidden="1" customWidth="1"/>
    <col min="9" max="13" width="25.85546875" style="6" customWidth="1"/>
    <col min="14" max="14" width="9.140625" style="6"/>
    <col min="15" max="15" width="23.85546875" style="6" customWidth="1"/>
    <col min="16" max="16384" width="9.140625" style="6"/>
  </cols>
  <sheetData>
    <row r="1" spans="1:15" ht="54" hidden="1" customHeight="1">
      <c r="I1" s="20" t="s">
        <v>27</v>
      </c>
      <c r="J1" s="20"/>
      <c r="K1" s="20"/>
      <c r="L1" s="20"/>
      <c r="M1" s="20"/>
    </row>
    <row r="2" spans="1:15" ht="51.6" customHeight="1">
      <c r="I2" s="10"/>
      <c r="J2" s="10"/>
      <c r="K2" s="10"/>
      <c r="L2" s="22" t="s">
        <v>39</v>
      </c>
      <c r="M2" s="22"/>
    </row>
    <row r="3" spans="1:15" ht="78" customHeight="1">
      <c r="G3" s="3"/>
      <c r="J3" s="3"/>
      <c r="K3" s="3"/>
      <c r="L3" s="21" t="s">
        <v>26</v>
      </c>
      <c r="M3" s="21"/>
    </row>
    <row r="4" spans="1:15" ht="23.25" customHeight="1"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5" ht="71.25" customHeight="1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5">
      <c r="A7" s="15" t="s">
        <v>1</v>
      </c>
      <c r="B7" s="11" t="s">
        <v>10</v>
      </c>
      <c r="C7" s="15" t="s">
        <v>29</v>
      </c>
      <c r="D7" s="11" t="s">
        <v>13</v>
      </c>
      <c r="E7" s="11"/>
      <c r="F7" s="11"/>
      <c r="G7" s="11"/>
      <c r="H7" s="11"/>
      <c r="I7" s="11"/>
      <c r="J7" s="11"/>
      <c r="K7" s="11"/>
      <c r="L7" s="11"/>
      <c r="M7" s="11"/>
    </row>
    <row r="8" spans="1:15" ht="37.5" customHeight="1">
      <c r="A8" s="16"/>
      <c r="B8" s="11"/>
      <c r="C8" s="16"/>
      <c r="D8" s="15" t="s">
        <v>15</v>
      </c>
      <c r="E8" s="15" t="s">
        <v>16</v>
      </c>
      <c r="F8" s="15" t="s">
        <v>17</v>
      </c>
      <c r="G8" s="15" t="s">
        <v>18</v>
      </c>
      <c r="H8" s="15" t="s">
        <v>19</v>
      </c>
      <c r="I8" s="18" t="s">
        <v>34</v>
      </c>
      <c r="J8" s="18" t="s">
        <v>35</v>
      </c>
      <c r="K8" s="18" t="s">
        <v>36</v>
      </c>
      <c r="L8" s="18" t="s">
        <v>37</v>
      </c>
      <c r="M8" s="18" t="s">
        <v>38</v>
      </c>
    </row>
    <row r="9" spans="1:15" ht="18.75" customHeight="1">
      <c r="A9" s="17"/>
      <c r="B9" s="11"/>
      <c r="C9" s="17"/>
      <c r="D9" s="17"/>
      <c r="E9" s="17"/>
      <c r="F9" s="17"/>
      <c r="G9" s="17"/>
      <c r="H9" s="17"/>
      <c r="I9" s="19"/>
      <c r="J9" s="19"/>
      <c r="K9" s="19"/>
      <c r="L9" s="19"/>
      <c r="M9" s="19"/>
    </row>
    <row r="10" spans="1: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5</v>
      </c>
      <c r="J10" s="4">
        <v>6</v>
      </c>
      <c r="K10" s="4">
        <v>7</v>
      </c>
      <c r="L10" s="4"/>
      <c r="M10" s="4">
        <v>8</v>
      </c>
    </row>
    <row r="11" spans="1:15">
      <c r="A11" s="11" t="s">
        <v>12</v>
      </c>
      <c r="B11" s="11" t="s">
        <v>14</v>
      </c>
      <c r="C11" s="2" t="s">
        <v>2</v>
      </c>
      <c r="D11" s="1" t="e">
        <f t="shared" ref="D11:K11" si="0">D13+D14+D15+D17+D16+D18</f>
        <v>#REF!</v>
      </c>
      <c r="E11" s="1" t="e">
        <f t="shared" si="0"/>
        <v>#REF!</v>
      </c>
      <c r="F11" s="1" t="e">
        <f t="shared" si="0"/>
        <v>#REF!</v>
      </c>
      <c r="G11" s="1" t="e">
        <f t="shared" si="0"/>
        <v>#REF!</v>
      </c>
      <c r="H11" s="1" t="e">
        <f t="shared" si="0"/>
        <v>#REF!</v>
      </c>
      <c r="I11" s="1">
        <f>I13+I14+I15+I17+I16+I18</f>
        <v>278127818.52999997</v>
      </c>
      <c r="J11" s="1">
        <f t="shared" si="0"/>
        <v>234765102</v>
      </c>
      <c r="K11" s="1">
        <f t="shared" si="0"/>
        <v>226158455</v>
      </c>
      <c r="L11" s="1">
        <f t="shared" ref="L11" si="1">L13+L14+L15+L17+L16+L18</f>
        <v>226158455</v>
      </c>
      <c r="M11" s="1">
        <f>SUM(I11:L11)</f>
        <v>965209830.52999997</v>
      </c>
      <c r="O11" s="9" t="s">
        <v>32</v>
      </c>
    </row>
    <row r="12" spans="1:15">
      <c r="A12" s="11"/>
      <c r="B12" s="11"/>
      <c r="C12" s="2" t="s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>
      <c r="A13" s="11"/>
      <c r="B13" s="11"/>
      <c r="C13" s="2" t="s">
        <v>0</v>
      </c>
      <c r="D13" s="1" t="e">
        <f>#REF!+D21+D29+D37+D45+D53+D61+#REF!</f>
        <v>#REF!</v>
      </c>
      <c r="E13" s="1" t="e">
        <f>#REF!+E21+E29+E37+E45+E53+E61+#REF!</f>
        <v>#REF!</v>
      </c>
      <c r="F13" s="1" t="e">
        <f>#REF!+F21+F29+F37+F45+F53+F61+#REF!</f>
        <v>#REF!</v>
      </c>
      <c r="G13" s="1" t="e">
        <f>#REF!+G21+G29+G37+G45+G53+G61+#REF!</f>
        <v>#REF!</v>
      </c>
      <c r="H13" s="1" t="e">
        <f>#REF!+H21+H29+H37+H45+H53+H61+#REF!</f>
        <v>#REF!</v>
      </c>
      <c r="I13" s="1">
        <f t="shared" ref="I13" si="2">I21+I29+I37+I45+I53+I61</f>
        <v>0</v>
      </c>
      <c r="J13" s="1">
        <f t="shared" ref="J13:J18" si="3">J21+J29+J37+J45+J61</f>
        <v>0</v>
      </c>
      <c r="K13" s="1">
        <f t="shared" ref="K13:M13" si="4">K21+K29+K37+K45+K61</f>
        <v>0</v>
      </c>
      <c r="L13" s="1">
        <f t="shared" si="4"/>
        <v>0</v>
      </c>
      <c r="M13" s="1">
        <f t="shared" si="4"/>
        <v>0</v>
      </c>
    </row>
    <row r="14" spans="1:15">
      <c r="A14" s="11"/>
      <c r="B14" s="11"/>
      <c r="C14" s="2" t="s">
        <v>4</v>
      </c>
      <c r="D14" s="1" t="e">
        <f>#REF!+D22+D30+D38+D46+D54+D62+#REF!</f>
        <v>#REF!</v>
      </c>
      <c r="E14" s="1" t="e">
        <f>#REF!+E22+E30+E38+E46+E54+E62+#REF!</f>
        <v>#REF!</v>
      </c>
      <c r="F14" s="1" t="e">
        <f>#REF!+F22+F30+F38+F46+F54+F62+#REF!</f>
        <v>#REF!</v>
      </c>
      <c r="G14" s="1" t="e">
        <f>#REF!+G22+G30+G38+G46+G54+G62+#REF!</f>
        <v>#REF!</v>
      </c>
      <c r="H14" s="1" t="e">
        <f>#REF!+H22+H30+H38+H46+H54+H62+#REF!</f>
        <v>#REF!</v>
      </c>
      <c r="I14" s="1">
        <f>I22+I30+I38+I46+I54+I62</f>
        <v>202944500</v>
      </c>
      <c r="J14" s="1">
        <f t="shared" si="3"/>
        <v>214303100</v>
      </c>
      <c r="K14" s="1">
        <f t="shared" ref="K14:L14" si="5">K22+K30+K38+K46+K62</f>
        <v>222191200</v>
      </c>
      <c r="L14" s="1">
        <f t="shared" si="5"/>
        <v>222191200</v>
      </c>
      <c r="M14" s="1">
        <f>SUM(I14:L14)</f>
        <v>861630000</v>
      </c>
    </row>
    <row r="15" spans="1:15">
      <c r="A15" s="11"/>
      <c r="B15" s="11"/>
      <c r="C15" s="2" t="s">
        <v>11</v>
      </c>
      <c r="D15" s="1" t="e">
        <f>#REF!+D23+D31+D39+D47+D55+D63+#REF!</f>
        <v>#REF!</v>
      </c>
      <c r="E15" s="1" t="e">
        <f>#REF!+E23+E31+E39+E47+E55+E63+#REF!</f>
        <v>#REF!</v>
      </c>
      <c r="F15" s="1" t="e">
        <f>#REF!+F23+F31+F39+F47+F55+F63+#REF!</f>
        <v>#REF!</v>
      </c>
      <c r="G15" s="1" t="e">
        <f>#REF!+G23+G31+G39+G47+G55+G63+#REF!</f>
        <v>#REF!</v>
      </c>
      <c r="H15" s="1" t="e">
        <f>#REF!+H23+H31+H39+H47+H55+H63+#REF!</f>
        <v>#REF!</v>
      </c>
      <c r="I15" s="1">
        <f t="shared" ref="I15" si="6">I23+I31+I39+I47+I55+I63</f>
        <v>75183318.530000001</v>
      </c>
      <c r="J15" s="1">
        <f t="shared" si="3"/>
        <v>20462002</v>
      </c>
      <c r="K15" s="1">
        <f t="shared" ref="K15:L15" si="7">K23+K31+K39+K47+K63</f>
        <v>3967255</v>
      </c>
      <c r="L15" s="1">
        <f t="shared" si="7"/>
        <v>3967255</v>
      </c>
      <c r="M15" s="1">
        <f>SUM(I15:L15)</f>
        <v>103579830.53</v>
      </c>
    </row>
    <row r="16" spans="1:15">
      <c r="A16" s="11"/>
      <c r="B16" s="11"/>
      <c r="C16" s="2" t="s">
        <v>9</v>
      </c>
      <c r="D16" s="1" t="e">
        <f>#REF!+D24+D32+D40+D48+D56+D64+#REF!</f>
        <v>#REF!</v>
      </c>
      <c r="E16" s="1" t="e">
        <f>#REF!+E24+E32+E40+E48+E56+E64+#REF!</f>
        <v>#REF!</v>
      </c>
      <c r="F16" s="1" t="e">
        <f>#REF!+F24+F32+F40+F48+F56+F64+#REF!</f>
        <v>#REF!</v>
      </c>
      <c r="G16" s="1" t="e">
        <f>#REF!+G24+G32+G40+G48+G56+G64+#REF!</f>
        <v>#REF!</v>
      </c>
      <c r="H16" s="1" t="e">
        <f>#REF!+H24+H32+H40+H48+H56+H64+#REF!</f>
        <v>#REF!</v>
      </c>
      <c r="I16" s="1">
        <f t="shared" ref="I16" si="8">I24+I32+I40+I48+I56+I64</f>
        <v>0</v>
      </c>
      <c r="J16" s="1">
        <f t="shared" si="3"/>
        <v>0</v>
      </c>
      <c r="K16" s="1">
        <f t="shared" ref="K16:M16" si="9">K24+K32+K40+K48+K64</f>
        <v>0</v>
      </c>
      <c r="L16" s="1">
        <f t="shared" si="9"/>
        <v>0</v>
      </c>
      <c r="M16" s="1">
        <f t="shared" si="9"/>
        <v>0</v>
      </c>
    </row>
    <row r="17" spans="1:13" ht="22.5" customHeight="1">
      <c r="A17" s="11"/>
      <c r="B17" s="11"/>
      <c r="C17" s="2" t="s">
        <v>6</v>
      </c>
      <c r="D17" s="1" t="e">
        <f>#REF!+D25+D33+D41+D49+D57+D65+#REF!</f>
        <v>#REF!</v>
      </c>
      <c r="E17" s="1" t="e">
        <f>#REF!+E25+E33+E41+E49+E57+E65+#REF!</f>
        <v>#REF!</v>
      </c>
      <c r="F17" s="1" t="e">
        <f>#REF!+F25+F33+F41+F49+F57+F65+#REF!</f>
        <v>#REF!</v>
      </c>
      <c r="G17" s="1" t="e">
        <f>#REF!+G25+G33+G41+G49+G57+G65+#REF!</f>
        <v>#REF!</v>
      </c>
      <c r="H17" s="1" t="e">
        <f>#REF!+H25+H33+H41+H49+H57+H65+#REF!</f>
        <v>#REF!</v>
      </c>
      <c r="I17" s="1">
        <f t="shared" ref="I17" si="10">I25+I33+I41+I49+I57+I65</f>
        <v>0</v>
      </c>
      <c r="J17" s="1">
        <f t="shared" si="3"/>
        <v>0</v>
      </c>
      <c r="K17" s="1">
        <f t="shared" ref="K17:M17" si="11">K25+K33+K41+K49+K65</f>
        <v>0</v>
      </c>
      <c r="L17" s="1">
        <f t="shared" si="11"/>
        <v>0</v>
      </c>
      <c r="M17" s="1">
        <f t="shared" si="11"/>
        <v>0</v>
      </c>
    </row>
    <row r="18" spans="1:13">
      <c r="A18" s="11"/>
      <c r="B18" s="11"/>
      <c r="C18" s="2" t="s">
        <v>5</v>
      </c>
      <c r="D18" s="1" t="e">
        <f>#REF!+D26+D34+D42+D50+D58+D66+#REF!</f>
        <v>#REF!</v>
      </c>
      <c r="E18" s="1" t="e">
        <f>#REF!+E26+E34+E42+E50+E58+E66+#REF!</f>
        <v>#REF!</v>
      </c>
      <c r="F18" s="1" t="e">
        <f>#REF!+F26+F34+F42+F50+F58+F66+#REF!</f>
        <v>#REF!</v>
      </c>
      <c r="G18" s="1" t="e">
        <f>#REF!+G26+G34+G42+G50+G58+G66+#REF!</f>
        <v>#REF!</v>
      </c>
      <c r="H18" s="1" t="e">
        <f>#REF!+H26+H34+H42+H50+H58+H66+#REF!</f>
        <v>#REF!</v>
      </c>
      <c r="I18" s="1">
        <f t="shared" ref="I18" si="12">I26+I34+I42+I50+I58+I66</f>
        <v>0</v>
      </c>
      <c r="J18" s="1">
        <f t="shared" si="3"/>
        <v>0</v>
      </c>
      <c r="K18" s="1">
        <f t="shared" ref="K18:M18" si="13">K26+K34+K42+K50+K66</f>
        <v>0</v>
      </c>
      <c r="L18" s="1">
        <f t="shared" si="13"/>
        <v>0</v>
      </c>
      <c r="M18" s="1">
        <f t="shared" si="13"/>
        <v>0</v>
      </c>
    </row>
    <row r="19" spans="1:13">
      <c r="A19" s="11" t="s">
        <v>30</v>
      </c>
      <c r="B19" s="15" t="s">
        <v>20</v>
      </c>
      <c r="C19" s="2" t="s">
        <v>2</v>
      </c>
      <c r="D19" s="1">
        <f t="shared" ref="D19:K19" si="14">SUM(D21:D26)</f>
        <v>159949200</v>
      </c>
      <c r="E19" s="1">
        <f t="shared" si="14"/>
        <v>178948017</v>
      </c>
      <c r="F19" s="1">
        <f t="shared" si="14"/>
        <v>179732819</v>
      </c>
      <c r="G19" s="1">
        <f t="shared" si="14"/>
        <v>211585700</v>
      </c>
      <c r="H19" s="1">
        <f t="shared" si="14"/>
        <v>193841300</v>
      </c>
      <c r="I19" s="1">
        <f>SUM(I21:I26)</f>
        <v>194919749</v>
      </c>
      <c r="J19" s="1">
        <f t="shared" si="14"/>
        <v>218077400</v>
      </c>
      <c r="K19" s="1">
        <f t="shared" si="14"/>
        <v>225965500</v>
      </c>
      <c r="L19" s="1">
        <f t="shared" ref="L19" si="15">SUM(L21:L26)</f>
        <v>225965500</v>
      </c>
      <c r="M19" s="1">
        <f t="shared" ref="M19" si="16">I19+J19+K19+L19</f>
        <v>864928149</v>
      </c>
    </row>
    <row r="20" spans="1:13">
      <c r="A20" s="11"/>
      <c r="B20" s="16"/>
      <c r="C20" s="2" t="s">
        <v>3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1"/>
      <c r="B21" s="16"/>
      <c r="C21" s="2" t="s">
        <v>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ref="M21:M27" si="17">I21+J21+K21+L21</f>
        <v>0</v>
      </c>
    </row>
    <row r="22" spans="1:13">
      <c r="A22" s="11"/>
      <c r="B22" s="16"/>
      <c r="C22" s="2" t="s">
        <v>4</v>
      </c>
      <c r="D22" s="1">
        <v>149949200</v>
      </c>
      <c r="E22" s="1">
        <v>178948017</v>
      </c>
      <c r="F22" s="1">
        <v>179732819</v>
      </c>
      <c r="G22" s="1">
        <v>211579700</v>
      </c>
      <c r="H22" s="1">
        <v>193838900</v>
      </c>
      <c r="I22" s="1">
        <v>191514500</v>
      </c>
      <c r="J22" s="1">
        <v>214303100</v>
      </c>
      <c r="K22" s="1">
        <v>222191200</v>
      </c>
      <c r="L22" s="1">
        <v>222191200</v>
      </c>
      <c r="M22" s="1">
        <f t="shared" si="17"/>
        <v>850200000</v>
      </c>
    </row>
    <row r="23" spans="1:13">
      <c r="A23" s="11"/>
      <c r="B23" s="16"/>
      <c r="C23" s="2" t="s">
        <v>11</v>
      </c>
      <c r="D23" s="1">
        <v>10000000</v>
      </c>
      <c r="E23" s="1">
        <v>0</v>
      </c>
      <c r="F23" s="1">
        <v>0</v>
      </c>
      <c r="G23" s="1">
        <v>6000</v>
      </c>
      <c r="H23" s="1">
        <v>2400</v>
      </c>
      <c r="I23" s="1">
        <v>3405249</v>
      </c>
      <c r="J23" s="1">
        <v>3774300</v>
      </c>
      <c r="K23" s="1">
        <v>3774300</v>
      </c>
      <c r="L23" s="1">
        <v>3774300</v>
      </c>
      <c r="M23" s="1">
        <f t="shared" si="17"/>
        <v>14728149</v>
      </c>
    </row>
    <row r="24" spans="1:13">
      <c r="A24" s="11"/>
      <c r="B24" s="16"/>
      <c r="C24" s="2" t="s">
        <v>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17"/>
        <v>0</v>
      </c>
    </row>
    <row r="25" spans="1:13" ht="21.75" customHeight="1">
      <c r="A25" s="11"/>
      <c r="B25" s="16"/>
      <c r="C25" s="2" t="s">
        <v>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17"/>
        <v>0</v>
      </c>
    </row>
    <row r="26" spans="1:13">
      <c r="A26" s="11"/>
      <c r="B26" s="17"/>
      <c r="C26" s="2" t="s">
        <v>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17"/>
        <v>0</v>
      </c>
    </row>
    <row r="27" spans="1:13">
      <c r="A27" s="15" t="s">
        <v>31</v>
      </c>
      <c r="B27" s="15" t="s">
        <v>21</v>
      </c>
      <c r="C27" s="2" t="s">
        <v>2</v>
      </c>
      <c r="D27" s="1">
        <f t="shared" ref="D27:H27" si="18">SUM(D29:D34)</f>
        <v>8300</v>
      </c>
      <c r="E27" s="1">
        <f t="shared" si="18"/>
        <v>99290.34</v>
      </c>
      <c r="F27" s="1">
        <f t="shared" si="18"/>
        <v>112984.55</v>
      </c>
      <c r="G27" s="1">
        <f t="shared" si="18"/>
        <v>138966.13</v>
      </c>
      <c r="H27" s="1">
        <f t="shared" si="18"/>
        <v>154512.1</v>
      </c>
      <c r="I27" s="1">
        <f>SUM(I29:I34)</f>
        <v>192955</v>
      </c>
      <c r="J27" s="1">
        <f t="shared" ref="J27:K27" si="19">SUM(J29:J34)</f>
        <v>192955</v>
      </c>
      <c r="K27" s="1">
        <f t="shared" si="19"/>
        <v>192955</v>
      </c>
      <c r="L27" s="1">
        <f t="shared" ref="L27" si="20">SUM(L29:L34)</f>
        <v>192955</v>
      </c>
      <c r="M27" s="1">
        <f t="shared" si="17"/>
        <v>771820</v>
      </c>
    </row>
    <row r="28" spans="1:13">
      <c r="A28" s="16"/>
      <c r="B28" s="16"/>
      <c r="C28" s="2" t="s">
        <v>3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6"/>
      <c r="B29" s="16"/>
      <c r="C29" s="2" t="s">
        <v>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ref="M29:M35" si="21">I29+J29+K29+L29</f>
        <v>0</v>
      </c>
    </row>
    <row r="30" spans="1:13">
      <c r="A30" s="16"/>
      <c r="B30" s="16"/>
      <c r="C30" s="2" t="s">
        <v>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21"/>
        <v>0</v>
      </c>
    </row>
    <row r="31" spans="1:13">
      <c r="A31" s="16"/>
      <c r="B31" s="16"/>
      <c r="C31" s="2" t="s">
        <v>11</v>
      </c>
      <c r="D31" s="1">
        <v>8300</v>
      </c>
      <c r="E31" s="1">
        <v>99290.34</v>
      </c>
      <c r="F31" s="1">
        <v>112984.55</v>
      </c>
      <c r="G31" s="1">
        <v>138966.13</v>
      </c>
      <c r="H31" s="1">
        <v>154512.1</v>
      </c>
      <c r="I31" s="1">
        <v>192955</v>
      </c>
      <c r="J31" s="1">
        <v>192955</v>
      </c>
      <c r="K31" s="1">
        <v>192955</v>
      </c>
      <c r="L31" s="1">
        <v>192955</v>
      </c>
      <c r="M31" s="1">
        <f t="shared" si="21"/>
        <v>771820</v>
      </c>
    </row>
    <row r="32" spans="1:13">
      <c r="A32" s="16"/>
      <c r="B32" s="16"/>
      <c r="C32" s="2" t="s">
        <v>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 t="shared" si="21"/>
        <v>0</v>
      </c>
    </row>
    <row r="33" spans="1:15" ht="22.5" customHeight="1">
      <c r="A33" s="16"/>
      <c r="B33" s="16"/>
      <c r="C33" s="2" t="s">
        <v>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21"/>
        <v>0</v>
      </c>
    </row>
    <row r="34" spans="1:15">
      <c r="A34" s="17"/>
      <c r="B34" s="17"/>
      <c r="C34" s="2" t="s">
        <v>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/>
      <c r="L34" s="1"/>
      <c r="M34" s="1">
        <f t="shared" si="21"/>
        <v>0</v>
      </c>
    </row>
    <row r="35" spans="1:15">
      <c r="A35" s="15" t="s">
        <v>31</v>
      </c>
      <c r="B35" s="15" t="s">
        <v>22</v>
      </c>
      <c r="C35" s="2" t="s">
        <v>2</v>
      </c>
      <c r="D35" s="1">
        <f t="shared" ref="D35:H35" si="22">SUM(D37:D42)</f>
        <v>8228087.1400000006</v>
      </c>
      <c r="E35" s="1">
        <f t="shared" si="22"/>
        <v>2600000</v>
      </c>
      <c r="F35" s="1">
        <f t="shared" si="22"/>
        <v>600000</v>
      </c>
      <c r="G35" s="1">
        <f t="shared" si="22"/>
        <v>0</v>
      </c>
      <c r="H35" s="1">
        <f t="shared" si="22"/>
        <v>0</v>
      </c>
      <c r="I35" s="1">
        <f t="shared" ref="I35:K35" si="23">SUM(I37:I42)</f>
        <v>4489588.93</v>
      </c>
      <c r="J35" s="1">
        <f t="shared" si="23"/>
        <v>4551531</v>
      </c>
      <c r="K35" s="1">
        <f t="shared" si="23"/>
        <v>0</v>
      </c>
      <c r="L35" s="1">
        <f t="shared" ref="L35" si="24">SUM(L37:L42)</f>
        <v>0</v>
      </c>
      <c r="M35" s="1">
        <f t="shared" si="21"/>
        <v>9041119.9299999997</v>
      </c>
    </row>
    <row r="36" spans="1:15">
      <c r="A36" s="16"/>
      <c r="B36" s="16"/>
      <c r="C36" s="2" t="s">
        <v>3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5">
      <c r="A37" s="16"/>
      <c r="B37" s="16"/>
      <c r="C37" s="2" t="s">
        <v>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ref="M37:M43" si="25">I37+J37+K37+L37</f>
        <v>0</v>
      </c>
    </row>
    <row r="38" spans="1:15">
      <c r="A38" s="16"/>
      <c r="B38" s="16"/>
      <c r="C38" s="2" t="s">
        <v>4</v>
      </c>
      <c r="D38" s="1">
        <v>6092396.46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f t="shared" si="25"/>
        <v>0</v>
      </c>
    </row>
    <row r="39" spans="1:15">
      <c r="A39" s="16"/>
      <c r="B39" s="16"/>
      <c r="C39" s="2" t="s">
        <v>11</v>
      </c>
      <c r="D39" s="1">
        <v>2102690.6800000002</v>
      </c>
      <c r="E39" s="1">
        <v>2600000</v>
      </c>
      <c r="F39" s="1">
        <v>600000</v>
      </c>
      <c r="G39" s="1">
        <v>0</v>
      </c>
      <c r="H39" s="1">
        <v>0</v>
      </c>
      <c r="I39" s="1">
        <v>4489588.93</v>
      </c>
      <c r="J39" s="1">
        <v>4551531</v>
      </c>
      <c r="K39" s="1">
        <v>0</v>
      </c>
      <c r="L39" s="1">
        <v>0</v>
      </c>
      <c r="M39" s="1">
        <f t="shared" si="25"/>
        <v>9041119.9299999997</v>
      </c>
    </row>
    <row r="40" spans="1:15">
      <c r="A40" s="16"/>
      <c r="B40" s="16"/>
      <c r="C40" s="2" t="s">
        <v>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f t="shared" si="25"/>
        <v>0</v>
      </c>
    </row>
    <row r="41" spans="1:15" ht="24.75" customHeight="1">
      <c r="A41" s="16"/>
      <c r="B41" s="16"/>
      <c r="C41" s="2" t="s">
        <v>7</v>
      </c>
      <c r="D41" s="1">
        <v>33000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25"/>
        <v>0</v>
      </c>
    </row>
    <row r="42" spans="1:15">
      <c r="A42" s="17"/>
      <c r="B42" s="17"/>
      <c r="C42" s="2" t="s">
        <v>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f t="shared" si="25"/>
        <v>0</v>
      </c>
    </row>
    <row r="43" spans="1:15">
      <c r="A43" s="15" t="s">
        <v>31</v>
      </c>
      <c r="B43" s="15" t="s">
        <v>23</v>
      </c>
      <c r="C43" s="2" t="s">
        <v>2</v>
      </c>
      <c r="D43" s="1">
        <f>D47</f>
        <v>31170833.829999998</v>
      </c>
      <c r="E43" s="1">
        <f t="shared" ref="E43:K43" si="26">SUM(E45:E50)</f>
        <v>57545338.399999999</v>
      </c>
      <c r="F43" s="1">
        <f t="shared" si="26"/>
        <v>86236333.659999996</v>
      </c>
      <c r="G43" s="1">
        <f t="shared" si="26"/>
        <v>50041917.980000004</v>
      </c>
      <c r="H43" s="1">
        <f t="shared" si="26"/>
        <v>47615166.18</v>
      </c>
      <c r="I43" s="1">
        <f t="shared" si="26"/>
        <v>72967197.400000006</v>
      </c>
      <c r="J43" s="1">
        <f t="shared" si="26"/>
        <v>11404216</v>
      </c>
      <c r="K43" s="1">
        <f t="shared" si="26"/>
        <v>0</v>
      </c>
      <c r="L43" s="1">
        <f t="shared" ref="L43" si="27">SUM(L45:L50)</f>
        <v>0</v>
      </c>
      <c r="M43" s="1">
        <f t="shared" si="25"/>
        <v>84371413.400000006</v>
      </c>
      <c r="O43" s="7"/>
    </row>
    <row r="44" spans="1:15">
      <c r="A44" s="16"/>
      <c r="B44" s="16"/>
      <c r="C44" s="2" t="s">
        <v>3</v>
      </c>
      <c r="D44" s="1"/>
      <c r="E44" s="1"/>
      <c r="F44" s="1"/>
      <c r="G44" s="1"/>
      <c r="H44" s="1"/>
      <c r="I44" s="1"/>
      <c r="J44" s="1"/>
      <c r="K44" s="1"/>
      <c r="L44" s="1"/>
      <c r="M44" s="1"/>
      <c r="O44" s="7"/>
    </row>
    <row r="45" spans="1:15">
      <c r="A45" s="16"/>
      <c r="B45" s="16"/>
      <c r="C45" s="2" t="s">
        <v>8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ref="M45:M50" si="28">I45+J45+K45+L45</f>
        <v>0</v>
      </c>
      <c r="O45" s="7"/>
    </row>
    <row r="46" spans="1:15">
      <c r="A46" s="16"/>
      <c r="B46" s="16"/>
      <c r="C46" s="2" t="s">
        <v>4</v>
      </c>
      <c r="D46" s="1">
        <v>0</v>
      </c>
      <c r="E46" s="1">
        <v>1992500</v>
      </c>
      <c r="F46" s="1">
        <v>28000000</v>
      </c>
      <c r="G46" s="1">
        <v>22520470.420000002</v>
      </c>
      <c r="H46" s="1">
        <v>35540000</v>
      </c>
      <c r="I46" s="1">
        <v>11430000</v>
      </c>
      <c r="J46" s="1">
        <v>0</v>
      </c>
      <c r="K46" s="1">
        <v>0</v>
      </c>
      <c r="L46" s="1">
        <v>0</v>
      </c>
      <c r="M46" s="1">
        <f t="shared" si="28"/>
        <v>11430000</v>
      </c>
      <c r="O46" s="7"/>
    </row>
    <row r="47" spans="1:15">
      <c r="A47" s="16"/>
      <c r="B47" s="16"/>
      <c r="C47" s="2" t="s">
        <v>11</v>
      </c>
      <c r="D47" s="1">
        <v>31170833.829999998</v>
      </c>
      <c r="E47" s="1">
        <v>55552838.399999999</v>
      </c>
      <c r="F47" s="1">
        <v>58236333.659999996</v>
      </c>
      <c r="G47" s="1">
        <v>27521447.559999999</v>
      </c>
      <c r="H47" s="1">
        <v>12075166.18</v>
      </c>
      <c r="I47" s="1">
        <v>61537197.399999999</v>
      </c>
      <c r="J47" s="1">
        <v>11404216</v>
      </c>
      <c r="K47" s="1">
        <v>0</v>
      </c>
      <c r="L47" s="1">
        <v>0</v>
      </c>
      <c r="M47" s="1">
        <f t="shared" si="28"/>
        <v>72941413.400000006</v>
      </c>
      <c r="O47" s="7"/>
    </row>
    <row r="48" spans="1:15">
      <c r="A48" s="16"/>
      <c r="B48" s="16"/>
      <c r="C48" s="2" t="s">
        <v>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f t="shared" si="28"/>
        <v>0</v>
      </c>
      <c r="O48" s="7"/>
    </row>
    <row r="49" spans="1:15" ht="23.25" customHeight="1">
      <c r="A49" s="16"/>
      <c r="B49" s="16"/>
      <c r="C49" s="2" t="s">
        <v>7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f t="shared" si="28"/>
        <v>0</v>
      </c>
      <c r="O49" s="7"/>
    </row>
    <row r="50" spans="1:15">
      <c r="A50" s="17"/>
      <c r="B50" s="8"/>
      <c r="C50" s="2" t="s">
        <v>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f t="shared" si="28"/>
        <v>0</v>
      </c>
      <c r="O50" s="7"/>
    </row>
    <row r="51" spans="1:15">
      <c r="A51" s="23" t="s">
        <v>31</v>
      </c>
      <c r="B51" s="15" t="s">
        <v>24</v>
      </c>
      <c r="C51" s="2" t="s">
        <v>2</v>
      </c>
      <c r="D51" s="1">
        <f>D55+D56</f>
        <v>60000090</v>
      </c>
      <c r="E51" s="1">
        <f t="shared" ref="E51:I51" si="29">SUM(E53:E58)</f>
        <v>60800000</v>
      </c>
      <c r="F51" s="1">
        <f t="shared" si="29"/>
        <v>60400000</v>
      </c>
      <c r="G51" s="1">
        <f t="shared" si="29"/>
        <v>600000</v>
      </c>
      <c r="H51" s="1">
        <f t="shared" si="29"/>
        <v>6376500</v>
      </c>
      <c r="I51" s="1">
        <f t="shared" si="29"/>
        <v>2170160</v>
      </c>
      <c r="J51" s="1" t="s">
        <v>33</v>
      </c>
      <c r="K51" s="1" t="s">
        <v>33</v>
      </c>
      <c r="L51" s="1" t="s">
        <v>33</v>
      </c>
      <c r="M51" s="1">
        <f>I51</f>
        <v>2170160</v>
      </c>
    </row>
    <row r="52" spans="1:15">
      <c r="A52" s="24"/>
      <c r="B52" s="16"/>
      <c r="C52" s="2" t="s">
        <v>3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5">
      <c r="A53" s="24"/>
      <c r="B53" s="16"/>
      <c r="C53" s="2" t="s">
        <v>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 t="s">
        <v>33</v>
      </c>
      <c r="K53" s="1" t="s">
        <v>33</v>
      </c>
      <c r="L53" s="1" t="s">
        <v>33</v>
      </c>
      <c r="M53" s="1">
        <f t="shared" ref="M53:M58" si="30">I53</f>
        <v>0</v>
      </c>
    </row>
    <row r="54" spans="1:15">
      <c r="A54" s="24"/>
      <c r="B54" s="16"/>
      <c r="C54" s="2" t="s">
        <v>4</v>
      </c>
      <c r="D54" s="1">
        <v>0</v>
      </c>
      <c r="E54" s="1">
        <v>0</v>
      </c>
      <c r="F54" s="1">
        <v>0</v>
      </c>
      <c r="G54" s="1">
        <v>0</v>
      </c>
      <c r="H54" s="1">
        <v>5114382</v>
      </c>
      <c r="I54" s="1">
        <v>0</v>
      </c>
      <c r="J54" s="1" t="s">
        <v>33</v>
      </c>
      <c r="K54" s="1" t="s">
        <v>33</v>
      </c>
      <c r="L54" s="1" t="s">
        <v>33</v>
      </c>
      <c r="M54" s="1">
        <f t="shared" si="30"/>
        <v>0</v>
      </c>
    </row>
    <row r="55" spans="1:15">
      <c r="A55" s="24"/>
      <c r="B55" s="16"/>
      <c r="C55" s="2" t="s">
        <v>11</v>
      </c>
      <c r="D55" s="1">
        <v>90</v>
      </c>
      <c r="E55" s="1">
        <v>800000</v>
      </c>
      <c r="F55" s="1">
        <v>400000</v>
      </c>
      <c r="G55" s="1">
        <v>600000</v>
      </c>
      <c r="H55" s="1">
        <v>1262118</v>
      </c>
      <c r="I55" s="1">
        <v>2170160</v>
      </c>
      <c r="J55" s="1" t="s">
        <v>33</v>
      </c>
      <c r="K55" s="1" t="s">
        <v>33</v>
      </c>
      <c r="L55" s="1" t="s">
        <v>33</v>
      </c>
      <c r="M55" s="1">
        <f t="shared" si="30"/>
        <v>2170160</v>
      </c>
    </row>
    <row r="56" spans="1:15">
      <c r="A56" s="24"/>
      <c r="B56" s="16"/>
      <c r="C56" s="2" t="s">
        <v>9</v>
      </c>
      <c r="D56" s="1">
        <v>60000000</v>
      </c>
      <c r="E56" s="1">
        <v>60000000</v>
      </c>
      <c r="F56" s="1">
        <v>60000000</v>
      </c>
      <c r="G56" s="1">
        <v>0</v>
      </c>
      <c r="H56" s="1">
        <v>0</v>
      </c>
      <c r="I56" s="1">
        <v>0</v>
      </c>
      <c r="J56" s="1" t="s">
        <v>33</v>
      </c>
      <c r="K56" s="1" t="s">
        <v>33</v>
      </c>
      <c r="L56" s="1" t="s">
        <v>33</v>
      </c>
      <c r="M56" s="1">
        <f t="shared" si="30"/>
        <v>0</v>
      </c>
    </row>
    <row r="57" spans="1:15" ht="19.5" customHeight="1">
      <c r="A57" s="24"/>
      <c r="B57" s="16"/>
      <c r="C57" s="2" t="s">
        <v>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 t="s">
        <v>33</v>
      </c>
      <c r="K57" s="1" t="s">
        <v>33</v>
      </c>
      <c r="L57" s="1" t="s">
        <v>33</v>
      </c>
      <c r="M57" s="1">
        <f t="shared" si="30"/>
        <v>0</v>
      </c>
    </row>
    <row r="58" spans="1:15">
      <c r="A58" s="25"/>
      <c r="B58" s="17"/>
      <c r="C58" s="2" t="s">
        <v>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 t="s">
        <v>33</v>
      </c>
      <c r="K58" s="1" t="s">
        <v>33</v>
      </c>
      <c r="L58" s="1" t="s">
        <v>33</v>
      </c>
      <c r="M58" s="1">
        <f t="shared" si="30"/>
        <v>0</v>
      </c>
    </row>
    <row r="59" spans="1:15">
      <c r="A59" s="15" t="s">
        <v>31</v>
      </c>
      <c r="B59" s="15" t="s">
        <v>25</v>
      </c>
      <c r="C59" s="2" t="s">
        <v>2</v>
      </c>
      <c r="D59" s="1">
        <f>D61+D62+D63+D64+D65+D66</f>
        <v>2100000</v>
      </c>
      <c r="E59" s="1">
        <f t="shared" ref="E59:K59" si="31">SUM(E61:E66)</f>
        <v>2987000</v>
      </c>
      <c r="F59" s="1">
        <f t="shared" si="31"/>
        <v>0</v>
      </c>
      <c r="G59" s="1">
        <f t="shared" si="31"/>
        <v>0</v>
      </c>
      <c r="H59" s="1">
        <f t="shared" si="31"/>
        <v>2355000</v>
      </c>
      <c r="I59" s="1">
        <f t="shared" si="31"/>
        <v>3388168.2</v>
      </c>
      <c r="J59" s="1">
        <f t="shared" si="31"/>
        <v>539000</v>
      </c>
      <c r="K59" s="1">
        <f t="shared" si="31"/>
        <v>0</v>
      </c>
      <c r="L59" s="1">
        <f t="shared" ref="L59" si="32">SUM(L61:L66)</f>
        <v>0</v>
      </c>
      <c r="M59" s="1">
        <f t="shared" ref="M59" si="33">I59+J59+K59+L59</f>
        <v>3927168.2</v>
      </c>
    </row>
    <row r="60" spans="1:15">
      <c r="A60" s="16"/>
      <c r="B60" s="16"/>
      <c r="C60" s="2" t="s">
        <v>3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5">
      <c r="A61" s="16"/>
      <c r="B61" s="16"/>
      <c r="C61" s="2" t="s">
        <v>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/>
      <c r="K61" s="1">
        <v>0</v>
      </c>
      <c r="L61" s="1">
        <v>0</v>
      </c>
      <c r="M61" s="1">
        <f t="shared" ref="M61:M66" si="34">I61+J61+K61+L61</f>
        <v>0</v>
      </c>
    </row>
    <row r="62" spans="1:15">
      <c r="A62" s="16"/>
      <c r="B62" s="16"/>
      <c r="C62" s="2" t="s">
        <v>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/>
      <c r="K62" s="1">
        <v>0</v>
      </c>
      <c r="L62" s="1">
        <v>0</v>
      </c>
      <c r="M62" s="1">
        <f t="shared" si="34"/>
        <v>0</v>
      </c>
    </row>
    <row r="63" spans="1:15">
      <c r="A63" s="16"/>
      <c r="B63" s="16"/>
      <c r="C63" s="2" t="s">
        <v>11</v>
      </c>
      <c r="D63" s="1">
        <v>2100000</v>
      </c>
      <c r="E63" s="1">
        <v>2987000</v>
      </c>
      <c r="F63" s="1">
        <v>0</v>
      </c>
      <c r="G63" s="1">
        <v>0</v>
      </c>
      <c r="H63" s="1">
        <v>2355000</v>
      </c>
      <c r="I63" s="1">
        <v>3388168.2</v>
      </c>
      <c r="J63" s="1">
        <v>539000</v>
      </c>
      <c r="K63" s="1">
        <v>0</v>
      </c>
      <c r="L63" s="1">
        <v>0</v>
      </c>
      <c r="M63" s="1">
        <f t="shared" si="34"/>
        <v>3927168.2</v>
      </c>
    </row>
    <row r="64" spans="1:15">
      <c r="A64" s="16"/>
      <c r="B64" s="16"/>
      <c r="C64" s="2" t="s">
        <v>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f t="shared" si="34"/>
        <v>0</v>
      </c>
    </row>
    <row r="65" spans="1:13" ht="22.5" customHeight="1">
      <c r="A65" s="16"/>
      <c r="B65" s="16"/>
      <c r="C65" s="2" t="s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f t="shared" si="34"/>
        <v>0</v>
      </c>
    </row>
    <row r="66" spans="1:13">
      <c r="A66" s="17"/>
      <c r="B66" s="17"/>
      <c r="C66" s="2" t="s">
        <v>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f t="shared" si="34"/>
        <v>0</v>
      </c>
    </row>
  </sheetData>
  <mergeCells count="33">
    <mergeCell ref="A51:A58"/>
    <mergeCell ref="B51:B58"/>
    <mergeCell ref="A59:A66"/>
    <mergeCell ref="B59:B66"/>
    <mergeCell ref="A27:A34"/>
    <mergeCell ref="B27:B34"/>
    <mergeCell ref="A35:A42"/>
    <mergeCell ref="B35:B42"/>
    <mergeCell ref="A43:A50"/>
    <mergeCell ref="B43:B49"/>
    <mergeCell ref="I1:M1"/>
    <mergeCell ref="D7:M7"/>
    <mergeCell ref="H8:H9"/>
    <mergeCell ref="B11:B18"/>
    <mergeCell ref="B19:B26"/>
    <mergeCell ref="I8:I9"/>
    <mergeCell ref="K8:K9"/>
    <mergeCell ref="L8:L9"/>
    <mergeCell ref="L3:M3"/>
    <mergeCell ref="L2:M2"/>
    <mergeCell ref="A11:A18"/>
    <mergeCell ref="A19:A26"/>
    <mergeCell ref="D4:M4"/>
    <mergeCell ref="A5:M5"/>
    <mergeCell ref="C7:C9"/>
    <mergeCell ref="B7:B9"/>
    <mergeCell ref="D8:D9"/>
    <mergeCell ref="E8:E9"/>
    <mergeCell ref="F8:F9"/>
    <mergeCell ref="G8:G9"/>
    <mergeCell ref="J8:J9"/>
    <mergeCell ref="M8:M9"/>
    <mergeCell ref="A7:A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Евгения</cp:lastModifiedBy>
  <cp:lastPrinted>2020-10-29T05:26:34Z</cp:lastPrinted>
  <dcterms:created xsi:type="dcterms:W3CDTF">2007-07-17T01:27:34Z</dcterms:created>
  <dcterms:modified xsi:type="dcterms:W3CDTF">2020-11-16T07:51:33Z</dcterms:modified>
</cp:coreProperties>
</file>