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360" windowHeight="7155"/>
  </bookViews>
  <sheets>
    <sheet name="Приложение № 2 к МП" sheetId="13" r:id="rId1"/>
    <sheet name="Лист1" sheetId="14" r:id="rId2"/>
  </sheets>
  <definedNames>
    <definedName name="_xlnm.Print_Titles" localSheetId="0">'Приложение № 2 к МП'!$5:$6</definedName>
    <definedName name="_xlnm.Print_Area" localSheetId="0">'Приложение № 2 к МП'!$A$1:$I$27</definedName>
  </definedNames>
  <calcPr calcId="125725"/>
</workbook>
</file>

<file path=xl/calcChain.xml><?xml version="1.0" encoding="utf-8"?>
<calcChain xmlns="http://schemas.openxmlformats.org/spreadsheetml/2006/main">
  <c r="I18" i="13"/>
  <c r="I16"/>
  <c r="E16"/>
  <c r="F16"/>
  <c r="G16"/>
  <c r="H16"/>
  <c r="H15"/>
  <c r="H14"/>
  <c r="H10" s="1"/>
  <c r="G14"/>
  <c r="G10" s="1"/>
  <c r="F14"/>
  <c r="F10" s="1"/>
  <c r="E21"/>
  <c r="E23"/>
  <c r="E27"/>
  <c r="E18"/>
  <c r="G15"/>
  <c r="F15"/>
  <c r="E14"/>
  <c r="E15"/>
  <c r="I26"/>
  <c r="E10"/>
  <c r="I27" l="1"/>
  <c r="F21"/>
  <c r="G21"/>
  <c r="H21"/>
  <c r="I14"/>
  <c r="F12"/>
  <c r="G12"/>
  <c r="H12"/>
  <c r="H11"/>
  <c r="F9"/>
  <c r="G9"/>
  <c r="H9"/>
  <c r="I23"/>
  <c r="E12"/>
  <c r="G11"/>
  <c r="F11"/>
  <c r="I12" l="1"/>
  <c r="I10"/>
  <c r="E9"/>
  <c r="I9" s="1"/>
  <c r="I15"/>
  <c r="H7"/>
  <c r="I21"/>
  <c r="E11"/>
  <c r="I11" s="1"/>
  <c r="G7"/>
  <c r="F7"/>
  <c r="E7" l="1"/>
  <c r="I7" s="1"/>
</calcChain>
</file>

<file path=xl/sharedStrings.xml><?xml version="1.0" encoding="utf-8"?>
<sst xmlns="http://schemas.openxmlformats.org/spreadsheetml/2006/main" count="48" uniqueCount="31">
  <si>
    <t>ГРБС</t>
  </si>
  <si>
    <t>Подпрограмма 1</t>
  </si>
  <si>
    <t>Наименование  программы, подпрограммы</t>
  </si>
  <si>
    <t>в том числе по ГРБС:</t>
  </si>
  <si>
    <t>всего расходные обязательства  по программе</t>
  </si>
  <si>
    <t>Итого на период</t>
  </si>
  <si>
    <t>Подпрограмма 2</t>
  </si>
  <si>
    <t>Подпрограмма 3</t>
  </si>
  <si>
    <t>Муниципальная программа</t>
  </si>
  <si>
    <t>Распределение планируемых расходов за счет средств районного бюджета по мероприятиям и подпрограммам
 муниципальной программы</t>
  </si>
  <si>
    <t>Статус (муниципальная программа, подпрограмма)</t>
  </si>
  <si>
    <t>всего расходные обязательства  по подпрограмме</t>
  </si>
  <si>
    <t>Финансовое управление администрации Богучанского района</t>
  </si>
  <si>
    <t>администрация Богучанского района</t>
  </si>
  <si>
    <t>890</t>
  </si>
  <si>
    <t>875</t>
  </si>
  <si>
    <t>Управление образования администрации Богучанского района</t>
  </si>
  <si>
    <t>806</t>
  </si>
  <si>
    <t>Х</t>
  </si>
  <si>
    <t>Приложение № 2
к муниципальной программе Богучанского района "Развитие транспортной системы Богучанского района"</t>
  </si>
  <si>
    <t>"Развитие транспортной системы Богучанского района"</t>
  </si>
  <si>
    <t>"Дороги Богучанского района"</t>
  </si>
  <si>
    <t xml:space="preserve">"Развитие транспортного комплекса Богучанского района" </t>
  </si>
  <si>
    <t xml:space="preserve">"Безопасность дорожного движения в Богучанском районе" </t>
  </si>
  <si>
    <t>Наименование главного распорядителя бюджетных средств (далее - ГРБС)</t>
  </si>
  <si>
    <t>Расходы по годам (рублей)</t>
  </si>
  <si>
    <t>Текущий финансовый год 2020</t>
  </si>
  <si>
    <t>Очередной финансоввй год 2021</t>
  </si>
  <si>
    <t>Первый год планового периода 2022</t>
  </si>
  <si>
    <t>Второй год планового периода 2023</t>
  </si>
  <si>
    <t>Приложение 1 к постановлению администрации Богучанского района                                         от 11.11.2020 № 1144-п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</si>
</sst>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tabSelected="1" view="pageBreakPreview" zoomScale="60" zoomScaleNormal="70" workbookViewId="0">
      <selection activeCell="E2" sqref="E2:I2"/>
    </sheetView>
  </sheetViews>
  <sheetFormatPr defaultRowHeight="12.75"/>
  <cols>
    <col min="1" max="1" width="22.28515625" style="1" customWidth="1"/>
    <col min="2" max="2" width="34.5703125" style="1" customWidth="1"/>
    <col min="3" max="3" width="51.140625" style="1" customWidth="1"/>
    <col min="4" max="4" width="8.42578125" style="1" customWidth="1"/>
    <col min="5" max="8" width="18.7109375" style="1" customWidth="1"/>
    <col min="9" max="9" width="20.7109375" style="12" customWidth="1"/>
    <col min="10" max="16384" width="9.140625" style="1"/>
  </cols>
  <sheetData>
    <row r="1" spans="1:10" ht="44.25" customHeight="1">
      <c r="E1" s="34" t="s">
        <v>30</v>
      </c>
      <c r="F1" s="34"/>
      <c r="G1" s="34"/>
      <c r="H1" s="34"/>
      <c r="I1" s="34"/>
    </row>
    <row r="2" spans="1:10" ht="66" customHeight="1">
      <c r="E2" s="34" t="s">
        <v>19</v>
      </c>
      <c r="F2" s="34"/>
      <c r="G2" s="34"/>
      <c r="H2" s="34"/>
      <c r="I2" s="34"/>
      <c r="J2" s="2"/>
    </row>
    <row r="3" spans="1:10" ht="18.75">
      <c r="E3" s="14"/>
      <c r="F3" s="14"/>
      <c r="G3" s="14"/>
      <c r="H3" s="19"/>
      <c r="I3" s="15"/>
      <c r="J3" s="2"/>
    </row>
    <row r="4" spans="1:10" ht="55.5" customHeight="1">
      <c r="A4" s="38" t="s">
        <v>9</v>
      </c>
      <c r="B4" s="38"/>
      <c r="C4" s="38"/>
      <c r="D4" s="38"/>
      <c r="E4" s="38"/>
      <c r="F4" s="38"/>
      <c r="G4" s="38"/>
      <c r="H4" s="38"/>
      <c r="I4" s="38"/>
    </row>
    <row r="5" spans="1:10" s="3" customFormat="1" ht="34.5" customHeight="1">
      <c r="A5" s="39" t="s">
        <v>10</v>
      </c>
      <c r="B5" s="39" t="s">
        <v>2</v>
      </c>
      <c r="C5" s="39" t="s">
        <v>24</v>
      </c>
      <c r="D5" s="45" t="s">
        <v>0</v>
      </c>
      <c r="E5" s="40" t="s">
        <v>25</v>
      </c>
      <c r="F5" s="40"/>
      <c r="G5" s="40"/>
      <c r="H5" s="40"/>
      <c r="I5" s="40"/>
    </row>
    <row r="6" spans="1:10" s="3" customFormat="1" ht="56.25" customHeight="1">
      <c r="A6" s="39"/>
      <c r="B6" s="39"/>
      <c r="C6" s="39"/>
      <c r="D6" s="46"/>
      <c r="E6" s="28" t="s">
        <v>26</v>
      </c>
      <c r="F6" s="28" t="s">
        <v>27</v>
      </c>
      <c r="G6" s="28" t="s">
        <v>28</v>
      </c>
      <c r="H6" s="28" t="s">
        <v>29</v>
      </c>
      <c r="I6" s="13" t="s">
        <v>5</v>
      </c>
    </row>
    <row r="7" spans="1:10" s="3" customFormat="1" ht="36.75" customHeight="1">
      <c r="A7" s="29" t="s">
        <v>8</v>
      </c>
      <c r="B7" s="29" t="s">
        <v>20</v>
      </c>
      <c r="C7" s="18" t="s">
        <v>4</v>
      </c>
      <c r="D7" s="4" t="s">
        <v>18</v>
      </c>
      <c r="E7" s="7">
        <f>SUM(E9:E11)</f>
        <v>98497624</v>
      </c>
      <c r="F7" s="7">
        <f>SUM(F9:F11)</f>
        <v>99289200</v>
      </c>
      <c r="G7" s="7">
        <f>SUM(G9:G11)</f>
        <v>65980800</v>
      </c>
      <c r="H7" s="7">
        <f>SUM(H9:H11)</f>
        <v>66338400</v>
      </c>
      <c r="I7" s="7">
        <f>SUM(E7:H7)</f>
        <v>330106024</v>
      </c>
    </row>
    <row r="8" spans="1:10" s="3" customFormat="1" ht="18.75">
      <c r="A8" s="29"/>
      <c r="B8" s="29"/>
      <c r="C8" s="18" t="s">
        <v>3</v>
      </c>
      <c r="D8" s="5"/>
      <c r="E8" s="7"/>
      <c r="F8" s="7"/>
      <c r="G8" s="7"/>
      <c r="H8" s="7"/>
      <c r="I8" s="7"/>
    </row>
    <row r="9" spans="1:10" s="3" customFormat="1" ht="37.5">
      <c r="A9" s="29"/>
      <c r="B9" s="29"/>
      <c r="C9" s="18" t="s">
        <v>12</v>
      </c>
      <c r="D9" s="4" t="s">
        <v>14</v>
      </c>
      <c r="E9" s="8">
        <f>E15+E27</f>
        <v>35697252.5</v>
      </c>
      <c r="F9" s="8">
        <f t="shared" ref="F9:H9" si="0">F15+F27</f>
        <v>35016580</v>
      </c>
      <c r="G9" s="8">
        <f t="shared" si="0"/>
        <v>35354600</v>
      </c>
      <c r="H9" s="8">
        <f t="shared" si="0"/>
        <v>35712100</v>
      </c>
      <c r="I9" s="9">
        <f>SUM(E9:H9)</f>
        <v>141780532.5</v>
      </c>
    </row>
    <row r="10" spans="1:10" s="3" customFormat="1" ht="21" customHeight="1">
      <c r="A10" s="41"/>
      <c r="B10" s="41"/>
      <c r="C10" s="18" t="s">
        <v>13</v>
      </c>
      <c r="D10" s="4" t="s">
        <v>17</v>
      </c>
      <c r="E10" s="8">
        <f>E14+E18+E26</f>
        <v>62733523.5</v>
      </c>
      <c r="F10" s="8">
        <f>F14+F18+F26</f>
        <v>64192620</v>
      </c>
      <c r="G10" s="8">
        <f>G14+G18+G26</f>
        <v>30546200</v>
      </c>
      <c r="H10" s="8">
        <f>H14+H18+H26</f>
        <v>30546300</v>
      </c>
      <c r="I10" s="9">
        <f t="shared" ref="I10:I11" si="1">SUM(E10:H10)</f>
        <v>188018643.5</v>
      </c>
    </row>
    <row r="11" spans="1:10" s="3" customFormat="1" ht="36" customHeight="1">
      <c r="A11" s="41"/>
      <c r="B11" s="41"/>
      <c r="C11" s="18" t="s">
        <v>16</v>
      </c>
      <c r="D11" s="4" t="s">
        <v>15</v>
      </c>
      <c r="E11" s="8">
        <f>E23</f>
        <v>66848</v>
      </c>
      <c r="F11" s="8">
        <f>F23</f>
        <v>80000</v>
      </c>
      <c r="G11" s="8">
        <f>G23</f>
        <v>80000</v>
      </c>
      <c r="H11" s="8">
        <f>H23</f>
        <v>80000</v>
      </c>
      <c r="I11" s="9">
        <f t="shared" si="1"/>
        <v>306848</v>
      </c>
    </row>
    <row r="12" spans="1:10" s="3" customFormat="1" ht="39" customHeight="1">
      <c r="A12" s="29" t="s">
        <v>1</v>
      </c>
      <c r="B12" s="29" t="s">
        <v>21</v>
      </c>
      <c r="C12" s="18" t="s">
        <v>11</v>
      </c>
      <c r="D12" s="6" t="s">
        <v>18</v>
      </c>
      <c r="E12" s="10">
        <f>SUM(E13:E15)</f>
        <v>33044734</v>
      </c>
      <c r="F12" s="10">
        <f>SUM(F13:F15)</f>
        <v>34808100</v>
      </c>
      <c r="G12" s="10">
        <f>SUM(G13:G15)</f>
        <v>35151900</v>
      </c>
      <c r="H12" s="10">
        <f>SUM(H13:H15)</f>
        <v>35509500</v>
      </c>
      <c r="I12" s="10">
        <f>SUM(E12:H12)</f>
        <v>138514234</v>
      </c>
    </row>
    <row r="13" spans="1:10" s="3" customFormat="1" ht="18.75">
      <c r="A13" s="29"/>
      <c r="B13" s="29"/>
      <c r="C13" s="18" t="s">
        <v>3</v>
      </c>
      <c r="D13" s="6"/>
      <c r="E13" s="10"/>
      <c r="F13" s="10"/>
      <c r="G13" s="10"/>
      <c r="H13" s="10"/>
      <c r="I13" s="10"/>
    </row>
    <row r="14" spans="1:10" s="3" customFormat="1" ht="18.75">
      <c r="A14" s="29"/>
      <c r="B14" s="29"/>
      <c r="C14" s="18" t="s">
        <v>13</v>
      </c>
      <c r="D14" s="6">
        <v>806</v>
      </c>
      <c r="E14" s="8">
        <f>169660+40454</f>
        <v>210114</v>
      </c>
      <c r="F14" s="8">
        <f>113020+37400</f>
        <v>150420</v>
      </c>
      <c r="G14" s="8">
        <f>117500+38700</f>
        <v>156200</v>
      </c>
      <c r="H14" s="8">
        <f>116200+40100</f>
        <v>156300</v>
      </c>
      <c r="I14" s="8">
        <f>SUM(E14:H14)</f>
        <v>673034</v>
      </c>
    </row>
    <row r="15" spans="1:10" s="3" customFormat="1" ht="36" customHeight="1">
      <c r="A15" s="29"/>
      <c r="B15" s="29"/>
      <c r="C15" s="18" t="s">
        <v>12</v>
      </c>
      <c r="D15" s="4" t="s">
        <v>14</v>
      </c>
      <c r="E15" s="8">
        <f>8064920+24769700</f>
        <v>32834620</v>
      </c>
      <c r="F15" s="8">
        <f>8450180+26207500</f>
        <v>34657680</v>
      </c>
      <c r="G15" s="8">
        <f>8788200+26207500</f>
        <v>34995700</v>
      </c>
      <c r="H15" s="8">
        <f>9145700+26207500</f>
        <v>35353200</v>
      </c>
      <c r="I15" s="8">
        <f t="shared" ref="I15" si="2">SUM(E15:H15)</f>
        <v>137841200</v>
      </c>
    </row>
    <row r="16" spans="1:10" s="3" customFormat="1" ht="18.75" customHeight="1">
      <c r="A16" s="29" t="s">
        <v>6</v>
      </c>
      <c r="B16" s="29" t="s">
        <v>22</v>
      </c>
      <c r="C16" s="18" t="s">
        <v>4</v>
      </c>
      <c r="D16" s="6" t="s">
        <v>18</v>
      </c>
      <c r="E16" s="10">
        <f>SUM(E18:E18)</f>
        <v>62355159.5</v>
      </c>
      <c r="F16" s="10">
        <f>SUM(F18:F18)</f>
        <v>64042200</v>
      </c>
      <c r="G16" s="10">
        <f>SUM(G18:G18)</f>
        <v>30390000</v>
      </c>
      <c r="H16" s="10">
        <f>SUM(H18:H18)</f>
        <v>30390000</v>
      </c>
      <c r="I16" s="10">
        <f>SUM(E16:H16)</f>
        <v>187177359.5</v>
      </c>
    </row>
    <row r="17" spans="1:9" s="3" customFormat="1" ht="18.75">
      <c r="A17" s="29"/>
      <c r="B17" s="29"/>
      <c r="C17" s="18" t="s">
        <v>3</v>
      </c>
      <c r="D17" s="6"/>
      <c r="E17" s="10"/>
      <c r="F17" s="10"/>
      <c r="G17" s="10"/>
      <c r="H17" s="10"/>
      <c r="I17" s="10"/>
    </row>
    <row r="18" spans="1:9" s="3" customFormat="1" ht="21.75" customHeight="1">
      <c r="A18" s="29"/>
      <c r="B18" s="29"/>
      <c r="C18" s="42" t="s">
        <v>13</v>
      </c>
      <c r="D18" s="30">
        <v>806</v>
      </c>
      <c r="E18" s="16">
        <f>60154500+369159.5+1831500</f>
        <v>62355159.5</v>
      </c>
      <c r="F18" s="16">
        <v>64042200</v>
      </c>
      <c r="G18" s="16">
        <v>30390000</v>
      </c>
      <c r="H18" s="20">
        <v>30390000</v>
      </c>
      <c r="I18" s="35">
        <f>SUM(E18:H18)</f>
        <v>187177359.5</v>
      </c>
    </row>
    <row r="19" spans="1:9" s="3" customFormat="1" ht="22.5" hidden="1" customHeight="1">
      <c r="A19" s="29"/>
      <c r="B19" s="29"/>
      <c r="C19" s="43"/>
      <c r="D19" s="31"/>
      <c r="E19" s="16">
        <v>25918210</v>
      </c>
      <c r="F19" s="11"/>
      <c r="G19" s="11"/>
      <c r="H19" s="11"/>
      <c r="I19" s="36"/>
    </row>
    <row r="20" spans="1:9" s="3" customFormat="1" ht="21.75" hidden="1" customHeight="1">
      <c r="A20" s="29"/>
      <c r="B20" s="29"/>
      <c r="C20" s="44"/>
      <c r="D20" s="32"/>
      <c r="E20" s="16">
        <v>25918210</v>
      </c>
      <c r="F20" s="11"/>
      <c r="G20" s="11"/>
      <c r="H20" s="11"/>
      <c r="I20" s="37"/>
    </row>
    <row r="21" spans="1:9" s="3" customFormat="1" ht="39" customHeight="1">
      <c r="A21" s="29" t="s">
        <v>7</v>
      </c>
      <c r="B21" s="29" t="s">
        <v>23</v>
      </c>
      <c r="C21" s="18" t="s">
        <v>4</v>
      </c>
      <c r="D21" s="6" t="s">
        <v>18</v>
      </c>
      <c r="E21" s="10">
        <f>SUM(E23:E27)</f>
        <v>3097730.5</v>
      </c>
      <c r="F21" s="10">
        <f t="shared" ref="F21:H21" si="3">SUM(F23:F27)</f>
        <v>438900</v>
      </c>
      <c r="G21" s="10">
        <f t="shared" si="3"/>
        <v>438900</v>
      </c>
      <c r="H21" s="10">
        <f t="shared" si="3"/>
        <v>438900</v>
      </c>
      <c r="I21" s="8">
        <f>SUM(I23:I27)</f>
        <v>4414430.5</v>
      </c>
    </row>
    <row r="22" spans="1:9" s="3" customFormat="1" ht="18.75">
      <c r="A22" s="29"/>
      <c r="B22" s="29"/>
      <c r="C22" s="18" t="s">
        <v>3</v>
      </c>
      <c r="D22" s="6"/>
      <c r="E22" s="10"/>
      <c r="F22" s="10"/>
      <c r="G22" s="10"/>
      <c r="H22" s="10"/>
      <c r="I22" s="10"/>
    </row>
    <row r="23" spans="1:9" s="3" customFormat="1" ht="43.5" customHeight="1">
      <c r="A23" s="29"/>
      <c r="B23" s="29"/>
      <c r="C23" s="42" t="s">
        <v>16</v>
      </c>
      <c r="D23" s="33" t="s">
        <v>15</v>
      </c>
      <c r="E23" s="35">
        <f>13838+53010</f>
        <v>66848</v>
      </c>
      <c r="F23" s="16">
        <v>80000</v>
      </c>
      <c r="G23" s="16">
        <v>80000</v>
      </c>
      <c r="H23" s="20">
        <v>80000</v>
      </c>
      <c r="I23" s="35">
        <f>SUM(E23:H23)</f>
        <v>306848</v>
      </c>
    </row>
    <row r="24" spans="1:9" s="3" customFormat="1" ht="34.5" hidden="1" customHeight="1">
      <c r="A24" s="29"/>
      <c r="B24" s="29"/>
      <c r="C24" s="43"/>
      <c r="D24" s="31"/>
      <c r="E24" s="36"/>
      <c r="F24" s="17"/>
      <c r="G24" s="17"/>
      <c r="H24" s="21"/>
      <c r="I24" s="36"/>
    </row>
    <row r="25" spans="1:9" s="3" customFormat="1" ht="34.5" hidden="1" customHeight="1">
      <c r="A25" s="29"/>
      <c r="B25" s="29"/>
      <c r="C25" s="43"/>
      <c r="D25" s="31"/>
      <c r="E25" s="36"/>
      <c r="F25" s="17"/>
      <c r="G25" s="17"/>
      <c r="H25" s="21"/>
      <c r="I25" s="36"/>
    </row>
    <row r="26" spans="1:9" s="3" customFormat="1" ht="34.5" customHeight="1">
      <c r="A26" s="29"/>
      <c r="B26" s="29"/>
      <c r="C26" s="26" t="s">
        <v>13</v>
      </c>
      <c r="D26" s="27">
        <v>806</v>
      </c>
      <c r="E26" s="8">
        <v>168250</v>
      </c>
      <c r="F26" s="8">
        <v>0</v>
      </c>
      <c r="G26" s="8">
        <v>0</v>
      </c>
      <c r="H26" s="8">
        <v>0</v>
      </c>
      <c r="I26" s="8">
        <f>SUM(E26:H26)</f>
        <v>168250</v>
      </c>
    </row>
    <row r="27" spans="1:9" s="3" customFormat="1" ht="39" customHeight="1">
      <c r="A27" s="29"/>
      <c r="B27" s="29"/>
      <c r="C27" s="18" t="s">
        <v>12</v>
      </c>
      <c r="D27" s="4" t="s">
        <v>14</v>
      </c>
      <c r="E27" s="8">
        <f>2247232.5+615400</f>
        <v>2862632.5</v>
      </c>
      <c r="F27" s="8">
        <v>358900</v>
      </c>
      <c r="G27" s="8">
        <v>358900</v>
      </c>
      <c r="H27" s="8">
        <v>358900</v>
      </c>
      <c r="I27" s="8">
        <f>SUM(E27:H27)</f>
        <v>3939332.5</v>
      </c>
    </row>
    <row r="28" spans="1:9" s="22" customFormat="1" ht="18.75">
      <c r="I28" s="23"/>
    </row>
    <row r="29" spans="1:9" s="22" customFormat="1" ht="18.75">
      <c r="I29" s="23"/>
    </row>
    <row r="30" spans="1:9" s="24" customFormat="1" ht="18">
      <c r="I30" s="25"/>
    </row>
    <row r="31" spans="1:9" s="24" customFormat="1" ht="18">
      <c r="I31" s="25"/>
    </row>
    <row r="32" spans="1:9" s="24" customFormat="1" ht="18">
      <c r="I32" s="25"/>
    </row>
    <row r="33" spans="9:9" s="24" customFormat="1" ht="18">
      <c r="I33" s="25"/>
    </row>
    <row r="34" spans="9:9" s="24" customFormat="1" ht="18">
      <c r="I34" s="25"/>
    </row>
  </sheetData>
  <mergeCells count="23">
    <mergeCell ref="E1:I1"/>
    <mergeCell ref="E2:I2"/>
    <mergeCell ref="I18:I20"/>
    <mergeCell ref="E23:E25"/>
    <mergeCell ref="I23:I25"/>
    <mergeCell ref="A4:I4"/>
    <mergeCell ref="B5:B6"/>
    <mergeCell ref="A5:A6"/>
    <mergeCell ref="C5:C6"/>
    <mergeCell ref="E5:I5"/>
    <mergeCell ref="A7:A11"/>
    <mergeCell ref="C18:C20"/>
    <mergeCell ref="D5:D6"/>
    <mergeCell ref="B7:B11"/>
    <mergeCell ref="B21:B27"/>
    <mergeCell ref="C23:C25"/>
    <mergeCell ref="A12:A15"/>
    <mergeCell ref="D18:D20"/>
    <mergeCell ref="D23:D25"/>
    <mergeCell ref="B12:B15"/>
    <mergeCell ref="A16:A20"/>
    <mergeCell ref="B16:B20"/>
    <mergeCell ref="A21:A27"/>
  </mergeCells>
  <phoneticPr fontId="1" type="noConversion"/>
  <pageMargins left="0.19685039370078741" right="0.19685039370078741" top="0.9055118110236221" bottom="0.51181102362204722" header="0.31496062992125984" footer="0.23622047244094491"/>
  <pageSetup paperSize="9" scale="5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2 к МП</vt:lpstr>
      <vt:lpstr>Лист1</vt:lpstr>
      <vt:lpstr>'Приложение № 2 к МП'!Заголовки_для_печати</vt:lpstr>
      <vt:lpstr>'Приложение № 2 к МП'!Область_печати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Евгения</cp:lastModifiedBy>
  <cp:lastPrinted>2020-11-13T07:25:04Z</cp:lastPrinted>
  <dcterms:created xsi:type="dcterms:W3CDTF">2007-07-17T01:27:34Z</dcterms:created>
  <dcterms:modified xsi:type="dcterms:W3CDTF">2020-11-13T07:26:45Z</dcterms:modified>
</cp:coreProperties>
</file>